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15195" windowHeight="8265" activeTab="1"/>
  </bookViews>
  <sheets>
    <sheet name="Questionnaire" sheetId="1" r:id="rId1"/>
    <sheet name="Summary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Summary!$A$1:$K$81</definedName>
  </definedNames>
  <calcPr calcId="145621"/>
</workbook>
</file>

<file path=xl/calcChain.xml><?xml version="1.0" encoding="utf-8"?>
<calcChain xmlns="http://schemas.openxmlformats.org/spreadsheetml/2006/main">
  <c r="C26" i="3" l="1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D3" i="3"/>
  <c r="C28" i="3" l="1"/>
  <c r="H62" i="2"/>
  <c r="D24" i="3" s="1"/>
  <c r="H50" i="2"/>
  <c r="D20" i="3" s="1"/>
  <c r="H32" i="2"/>
  <c r="D14" i="3" s="1"/>
  <c r="H29" i="2"/>
  <c r="D13" i="3" s="1"/>
  <c r="H17" i="2"/>
  <c r="D9" i="3" s="1"/>
  <c r="H68" i="2"/>
  <c r="D26" i="3" s="1"/>
  <c r="H65" i="2"/>
  <c r="D25" i="3" s="1"/>
  <c r="H59" i="2"/>
  <c r="D23" i="3" s="1"/>
  <c r="E23" i="3" s="1"/>
  <c r="F23" i="3" s="1"/>
  <c r="H56" i="2"/>
  <c r="D22" i="3" s="1"/>
  <c r="H53" i="2"/>
  <c r="D21" i="3" s="1"/>
  <c r="H47" i="2"/>
  <c r="D19" i="3" s="1"/>
  <c r="E19" i="3" s="1"/>
  <c r="F19" i="3" s="1"/>
  <c r="H44" i="2"/>
  <c r="D18" i="3" s="1"/>
  <c r="E18" i="3" s="1"/>
  <c r="F18" i="3" s="1"/>
  <c r="H41" i="2"/>
  <c r="D17" i="3" s="1"/>
  <c r="H38" i="2"/>
  <c r="D16" i="3" s="1"/>
  <c r="H35" i="2"/>
  <c r="D15" i="3" s="1"/>
  <c r="H26" i="2"/>
  <c r="D12" i="3" s="1"/>
  <c r="H23" i="2"/>
  <c r="D11" i="3" s="1"/>
  <c r="E11" i="3" s="1"/>
  <c r="F11" i="3" s="1"/>
  <c r="H20" i="2"/>
  <c r="D10" i="3" s="1"/>
  <c r="E10" i="3" s="1"/>
  <c r="F10" i="3" s="1"/>
  <c r="H14" i="2"/>
  <c r="D8" i="3" s="1"/>
  <c r="H11" i="2"/>
  <c r="D7" i="3" s="1"/>
  <c r="C7" i="2"/>
  <c r="E3" i="3" s="1"/>
  <c r="F3" i="3" s="1"/>
  <c r="E15" i="3" l="1"/>
  <c r="F15" i="3" s="1"/>
  <c r="E26" i="3"/>
  <c r="F26" i="3" s="1"/>
  <c r="E7" i="3"/>
  <c r="F7" i="3" s="1"/>
  <c r="E22" i="3"/>
  <c r="F22" i="3" s="1"/>
  <c r="E14" i="3"/>
  <c r="F14" i="3" s="1"/>
  <c r="C29" i="3"/>
  <c r="E21" i="3"/>
  <c r="F21" i="3" s="1"/>
  <c r="E12" i="3"/>
  <c r="F12" i="3" s="1"/>
  <c r="E16" i="3"/>
  <c r="F16" i="3" s="1"/>
  <c r="E9" i="3"/>
  <c r="F9" i="3" s="1"/>
  <c r="E13" i="3"/>
  <c r="F13" i="3" s="1"/>
  <c r="E25" i="3"/>
  <c r="F25" i="3" s="1"/>
  <c r="E24" i="3"/>
  <c r="F24" i="3" s="1"/>
  <c r="E20" i="3"/>
  <c r="F20" i="3" s="1"/>
  <c r="D30" i="3"/>
  <c r="D28" i="3"/>
  <c r="D29" i="3"/>
  <c r="D31" i="3"/>
  <c r="E17" i="3"/>
  <c r="F17" i="3" s="1"/>
  <c r="C31" i="3"/>
  <c r="C30" i="3"/>
  <c r="E8" i="3"/>
  <c r="E29" i="3" l="1"/>
  <c r="E30" i="3"/>
  <c r="F8" i="3"/>
  <c r="E31" i="3"/>
  <c r="E28" i="3"/>
  <c r="F28" i="3" l="1"/>
  <c r="F30" i="3"/>
  <c r="F31" i="3"/>
  <c r="F29" i="3"/>
</calcChain>
</file>

<file path=xl/sharedStrings.xml><?xml version="1.0" encoding="utf-8"?>
<sst xmlns="http://schemas.openxmlformats.org/spreadsheetml/2006/main" count="256" uniqueCount="64">
  <si>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</si>
  <si>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</si>
  <si>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</si>
  <si>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</si>
  <si>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</si>
  <si>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</si>
  <si>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</si>
  <si>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</si>
  <si>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</si>
  <si>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</si>
  <si>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</si>
  <si>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</si>
  <si>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</si>
  <si>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</si>
  <si>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</si>
  <si>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</si>
  <si>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</si>
  <si>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</si>
  <si>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</si>
  <si>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</si>
  <si>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</si>
  <si>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</si>
  <si>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</si>
  <si>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</si>
  <si>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</si>
  <si>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</si>
  <si>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</si>
  <si>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</si>
  <si>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</si>
  <si>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</si>
  <si>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</si>
  <si>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</si>
  <si>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</si>
  <si>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</si>
  <si>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</si>
  <si>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</si>
  <si>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</si>
  <si>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</si>
  <si>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</si>
  <si>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</si>
  <si>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</si>
  <si>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</si>
  <si>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</si>
  <si>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</si>
  <si>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THM 415</t>
  </si>
  <si>
    <t>Question</t>
  </si>
  <si>
    <t>Mid-Semester Average</t>
  </si>
  <si>
    <t>End of Semester Average</t>
  </si>
  <si>
    <t>Difference</t>
  </si>
  <si>
    <t>Difference (%)</t>
  </si>
  <si>
    <t>Response Rate</t>
  </si>
  <si>
    <t>Mid-Semester</t>
  </si>
  <si>
    <t>End of Semester</t>
  </si>
  <si>
    <t>Standard Deviation</t>
  </si>
  <si>
    <t>Maximum</t>
  </si>
  <si>
    <t>Minimum</t>
  </si>
  <si>
    <t>28/12/2021</t>
  </si>
  <si>
    <t>- I think there should be more bonus points or the teacher could do a curve, with the curve the students are likely to get a higher grade from the</t>
  </si>
  <si>
    <t>course.</t>
  </si>
  <si>
    <t>- Past midterms and finals solutions are very useful and valuable. In addition to these solutions, there can be an "Excel Solution" or how to do it on</t>
  </si>
  <si>
    <t>Excel, because we solve problems on Excel and write it down on an exam paper.</t>
  </si>
  <si>
    <t>- Points more we get homeworks and midterm exam high. The possibility of earning point may be increase if the points will be divided not 2</t>
  </si>
  <si>
    <t>bonus, but 3 or 4 bonus.</t>
  </si>
  <si>
    <t>- There should be more clear instructions from the teacher.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</si>
</sst>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quotePrefix="1" applyFont="1" applyBorder="1"/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0" xfId="0" quotePrefix="1" applyFont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40" fontId="1" fillId="0" borderId="30" xfId="0" applyNumberFormat="1" applyFont="1" applyBorder="1" applyAlignment="1">
      <alignment horizontal="center"/>
    </xf>
    <xf numFmtId="4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4" fillId="0" borderId="20" xfId="0" applyFont="1" applyBorder="1"/>
    <xf numFmtId="10" fontId="4" fillId="0" borderId="21" xfId="0" applyNumberFormat="1" applyFont="1" applyBorder="1" applyAlignment="1">
      <alignment horizontal="center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1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1"/>
          <c:order val="0"/>
          <c:tx>
            <c:v>Mid-Semester Evaluation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'Variance Analysis'!$C$7:$C$26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4.5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3.5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4.5</c:v>
                </c:pt>
                <c:pt idx="17">
                  <c:v>4</c:v>
                </c:pt>
                <c:pt idx="18">
                  <c:v>4</c:v>
                </c:pt>
                <c:pt idx="19">
                  <c:v>4.5</c:v>
                </c:pt>
              </c:numCache>
            </c:numRef>
          </c:val>
          <c:smooth val="0"/>
        </c:ser>
        <c:ser>
          <c:idx val="2"/>
          <c:order val="1"/>
          <c:tx>
            <c:v>End of 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Analysis'!$D$7:$D$26</c:f>
              <c:numCache>
                <c:formatCode>#,##0.00_);[Red]\(#,##0.00\)</c:formatCode>
                <c:ptCount val="20"/>
                <c:pt idx="0">
                  <c:v>4</c:v>
                </c:pt>
                <c:pt idx="1">
                  <c:v>4.75</c:v>
                </c:pt>
                <c:pt idx="2">
                  <c:v>4.75</c:v>
                </c:pt>
                <c:pt idx="3">
                  <c:v>4.75</c:v>
                </c:pt>
                <c:pt idx="4">
                  <c:v>4.5</c:v>
                </c:pt>
                <c:pt idx="5">
                  <c:v>4.5</c:v>
                </c:pt>
                <c:pt idx="6">
                  <c:v>4.25</c:v>
                </c:pt>
                <c:pt idx="7">
                  <c:v>4</c:v>
                </c:pt>
                <c:pt idx="8">
                  <c:v>4.5</c:v>
                </c:pt>
                <c:pt idx="9">
                  <c:v>4.5</c:v>
                </c:pt>
                <c:pt idx="10">
                  <c:v>5</c:v>
                </c:pt>
                <c:pt idx="11">
                  <c:v>4.75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4.5</c:v>
                </c:pt>
                <c:pt idx="17">
                  <c:v>4</c:v>
                </c:pt>
                <c:pt idx="18">
                  <c:v>3.25</c:v>
                </c:pt>
                <c:pt idx="19">
                  <c:v>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092608"/>
        <c:axId val="298925440"/>
      </c:lineChart>
      <c:catAx>
        <c:axId val="297092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771812196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98925440"/>
        <c:crosses val="autoZero"/>
        <c:auto val="1"/>
        <c:lblAlgn val="ctr"/>
        <c:lblOffset val="100"/>
        <c:noMultiLvlLbl val="0"/>
      </c:catAx>
      <c:valAx>
        <c:axId val="298925440"/>
        <c:scaling>
          <c:orientation val="minMax"/>
          <c:max val="5"/>
          <c:min val="3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048644379372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970926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32</xdr:row>
      <xdr:rowOff>95250</xdr:rowOff>
    </xdr:from>
    <xdr:to>
      <xdr:col>6</xdr:col>
      <xdr:colOff>523875</xdr:colOff>
      <xdr:row>49</xdr:row>
      <xdr:rowOff>190500</xdr:rowOff>
    </xdr:to>
    <xdr:graphicFrame macro="">
      <xdr:nvGraphicFramePr>
        <xdr:cNvPr id="20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THM%204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/>
      <sheetData sheetId="1">
        <row r="7">
          <cell r="C7">
            <v>0.33333333333333331</v>
          </cell>
        </row>
        <row r="11">
          <cell r="H11">
            <v>5</v>
          </cell>
        </row>
        <row r="14">
          <cell r="H14">
            <v>5</v>
          </cell>
        </row>
        <row r="17">
          <cell r="H17">
            <v>4.5</v>
          </cell>
        </row>
        <row r="20">
          <cell r="H20">
            <v>5</v>
          </cell>
        </row>
        <row r="23">
          <cell r="H23">
            <v>5</v>
          </cell>
        </row>
        <row r="26">
          <cell r="H26">
            <v>5</v>
          </cell>
        </row>
        <row r="29">
          <cell r="H29">
            <v>4</v>
          </cell>
        </row>
        <row r="32">
          <cell r="H32">
            <v>3.5</v>
          </cell>
        </row>
        <row r="35">
          <cell r="H35">
            <v>5</v>
          </cell>
        </row>
        <row r="38">
          <cell r="H38">
            <v>5</v>
          </cell>
        </row>
        <row r="41">
          <cell r="H41">
            <v>5</v>
          </cell>
        </row>
        <row r="44">
          <cell r="H44">
            <v>5</v>
          </cell>
        </row>
        <row r="47">
          <cell r="H47">
            <v>5</v>
          </cell>
        </row>
        <row r="50">
          <cell r="H50">
            <v>4</v>
          </cell>
        </row>
        <row r="53">
          <cell r="H53">
            <v>5</v>
          </cell>
        </row>
        <row r="56">
          <cell r="H56">
            <v>5</v>
          </cell>
        </row>
        <row r="59">
          <cell r="H59">
            <v>4.5</v>
          </cell>
        </row>
        <row r="62">
          <cell r="H62">
            <v>4</v>
          </cell>
        </row>
        <row r="65">
          <cell r="H65">
            <v>4</v>
          </cell>
        </row>
        <row r="68">
          <cell r="H68">
            <v>4.5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1" t="s">
        <v>0</v>
      </c>
    </row>
    <row r="2" spans="1:11" ht="20.100000000000001" customHeight="1" x14ac:dyDescent="0.3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20.100000000000001" customHeight="1" x14ac:dyDescent="0.25">
      <c r="A3" s="69" t="s">
        <v>1</v>
      </c>
      <c r="B3" s="69"/>
      <c r="C3"/>
      <c r="D3"/>
      <c r="E3"/>
    </row>
    <row r="4" spans="1:11" ht="20.100000000000001" customHeight="1" x14ac:dyDescent="0.25">
      <c r="A4" s="69" t="s">
        <v>2</v>
      </c>
      <c r="B4" s="69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2" t="s">
        <v>5</v>
      </c>
      <c r="B8" s="43" t="s">
        <v>6</v>
      </c>
      <c r="C8" s="43" t="s">
        <v>7</v>
      </c>
      <c r="D8" s="43" t="s">
        <v>8</v>
      </c>
      <c r="E8" s="44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2" t="s">
        <v>5</v>
      </c>
      <c r="B12" s="43" t="s">
        <v>6</v>
      </c>
      <c r="C12" s="43" t="s">
        <v>7</v>
      </c>
      <c r="D12" s="43" t="s">
        <v>8</v>
      </c>
      <c r="E12" s="44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2" t="s">
        <v>5</v>
      </c>
      <c r="B16" s="43" t="s">
        <v>6</v>
      </c>
      <c r="C16" s="43" t="s">
        <v>7</v>
      </c>
      <c r="D16" s="43" t="s">
        <v>8</v>
      </c>
      <c r="E16" s="44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2" t="s">
        <v>5</v>
      </c>
      <c r="B20" s="43" t="s">
        <v>6</v>
      </c>
      <c r="C20" s="43" t="s">
        <v>7</v>
      </c>
      <c r="D20" s="43" t="s">
        <v>8</v>
      </c>
      <c r="E20" s="44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2" t="s">
        <v>5</v>
      </c>
      <c r="B24" s="43" t="s">
        <v>6</v>
      </c>
      <c r="C24" s="43" t="s">
        <v>7</v>
      </c>
      <c r="D24" s="43" t="s">
        <v>8</v>
      </c>
      <c r="E24" s="44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2" t="s">
        <v>5</v>
      </c>
      <c r="B28" s="43" t="s">
        <v>6</v>
      </c>
      <c r="C28" s="43" t="s">
        <v>7</v>
      </c>
      <c r="D28" s="43" t="s">
        <v>8</v>
      </c>
      <c r="E28" s="44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2" t="s">
        <v>5</v>
      </c>
      <c r="B32" s="43" t="s">
        <v>6</v>
      </c>
      <c r="C32" s="43" t="s">
        <v>7</v>
      </c>
      <c r="D32" s="43" t="s">
        <v>8</v>
      </c>
      <c r="E32" s="44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2" t="s">
        <v>5</v>
      </c>
      <c r="B36" s="43" t="s">
        <v>6</v>
      </c>
      <c r="C36" s="43" t="s">
        <v>7</v>
      </c>
      <c r="D36" s="43" t="s">
        <v>8</v>
      </c>
      <c r="E36" s="44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2" t="s">
        <v>5</v>
      </c>
      <c r="B40" s="43" t="s">
        <v>6</v>
      </c>
      <c r="C40" s="43" t="s">
        <v>7</v>
      </c>
      <c r="D40" s="43" t="s">
        <v>8</v>
      </c>
      <c r="E40" s="44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2" t="s">
        <v>5</v>
      </c>
      <c r="B44" s="43" t="s">
        <v>6</v>
      </c>
      <c r="C44" s="43" t="s">
        <v>7</v>
      </c>
      <c r="D44" s="43" t="s">
        <v>8</v>
      </c>
      <c r="E44" s="44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2" t="s">
        <v>5</v>
      </c>
      <c r="B48" s="43" t="s">
        <v>6</v>
      </c>
      <c r="C48" s="43" t="s">
        <v>7</v>
      </c>
      <c r="D48" s="43" t="s">
        <v>8</v>
      </c>
      <c r="E48" s="44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2" t="s">
        <v>5</v>
      </c>
      <c r="B52" s="43" t="s">
        <v>6</v>
      </c>
      <c r="C52" s="43" t="s">
        <v>7</v>
      </c>
      <c r="D52" s="43" t="s">
        <v>8</v>
      </c>
      <c r="E52" s="44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2" t="s">
        <v>5</v>
      </c>
      <c r="B56" s="43" t="s">
        <v>6</v>
      </c>
      <c r="C56" s="43" t="s">
        <v>7</v>
      </c>
      <c r="D56" s="43" t="s">
        <v>8</v>
      </c>
      <c r="E56" s="44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2" t="s">
        <v>5</v>
      </c>
      <c r="B60" s="43" t="s">
        <v>6</v>
      </c>
      <c r="C60" s="43" t="s">
        <v>7</v>
      </c>
      <c r="D60" s="43" t="s">
        <v>8</v>
      </c>
      <c r="E60" s="44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2" t="s">
        <v>5</v>
      </c>
      <c r="B64" s="43" t="s">
        <v>6</v>
      </c>
      <c r="C64" s="43" t="s">
        <v>7</v>
      </c>
      <c r="D64" s="43" t="s">
        <v>8</v>
      </c>
      <c r="E64" s="44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2" t="s">
        <v>5</v>
      </c>
      <c r="B68" s="43" t="s">
        <v>6</v>
      </c>
      <c r="C68" s="43" t="s">
        <v>7</v>
      </c>
      <c r="D68" s="43" t="s">
        <v>8</v>
      </c>
      <c r="E68" s="44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2" t="s">
        <v>5</v>
      </c>
      <c r="B72" s="43" t="s">
        <v>6</v>
      </c>
      <c r="C72" s="43" t="s">
        <v>7</v>
      </c>
      <c r="D72" s="43" t="s">
        <v>8</v>
      </c>
      <c r="E72" s="44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2" t="s">
        <v>5</v>
      </c>
      <c r="B76" s="43" t="s">
        <v>6</v>
      </c>
      <c r="C76" s="43" t="s">
        <v>7</v>
      </c>
      <c r="D76" s="43" t="s">
        <v>8</v>
      </c>
      <c r="E76" s="44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2" t="s">
        <v>5</v>
      </c>
      <c r="B80" s="43" t="s">
        <v>6</v>
      </c>
      <c r="C80" s="43" t="s">
        <v>7</v>
      </c>
      <c r="D80" s="43" t="s">
        <v>8</v>
      </c>
      <c r="E80" s="44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2" t="s">
        <v>5</v>
      </c>
      <c r="B84" s="43" t="s">
        <v>6</v>
      </c>
      <c r="C84" s="43" t="s">
        <v>7</v>
      </c>
      <c r="D84" s="43" t="s">
        <v>8</v>
      </c>
      <c r="E84" s="44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70" t="s">
        <v>10</v>
      </c>
      <c r="B86" s="71"/>
      <c r="C86" s="71"/>
      <c r="D86" s="71"/>
      <c r="E86" s="71"/>
      <c r="F86" s="71"/>
      <c r="G86" s="72"/>
      <c r="H86" s="72"/>
      <c r="I86" s="72"/>
      <c r="J86" s="72"/>
      <c r="K86" s="73"/>
    </row>
    <row r="87" spans="1:11" ht="20.100000000000001" customHeight="1" x14ac:dyDescent="0.25">
      <c r="A87" s="74"/>
      <c r="B87" s="75"/>
      <c r="C87" s="75"/>
      <c r="D87" s="75"/>
      <c r="E87" s="75"/>
      <c r="F87" s="75"/>
      <c r="G87" s="76"/>
      <c r="H87" s="76"/>
      <c r="I87" s="76"/>
      <c r="J87" s="76"/>
      <c r="K87" s="77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79" t="s">
        <v>56</v>
      </c>
      <c r="K1" s="79"/>
    </row>
    <row r="2" spans="1:14" ht="20.100000000000001" customHeight="1" x14ac:dyDescent="0.3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2"/>
      <c r="M2" s="2"/>
      <c r="N2" s="2"/>
    </row>
    <row r="3" spans="1:14" ht="20.100000000000001" customHeight="1" x14ac:dyDescent="0.25">
      <c r="A3" s="69" t="s">
        <v>16</v>
      </c>
      <c r="B3" s="69"/>
      <c r="C3" s="3" t="s">
        <v>44</v>
      </c>
      <c r="D3"/>
      <c r="E3"/>
    </row>
    <row r="4" spans="1:14" ht="20.100000000000001" customHeight="1" x14ac:dyDescent="0.25">
      <c r="A4" s="69" t="s">
        <v>17</v>
      </c>
      <c r="B4" s="69"/>
      <c r="C4" s="40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6</v>
      </c>
    </row>
    <row r="6" spans="1:14" ht="20.100000000000001" customHeight="1" x14ac:dyDescent="0.25">
      <c r="A6" s="3" t="s">
        <v>14</v>
      </c>
      <c r="B6" s="3"/>
      <c r="C6" s="13">
        <v>4</v>
      </c>
    </row>
    <row r="7" spans="1:14" ht="20.100000000000001" customHeight="1" x14ac:dyDescent="0.25">
      <c r="A7" s="3" t="s">
        <v>15</v>
      </c>
      <c r="B7" s="3"/>
      <c r="C7" s="14">
        <f>C6/C5</f>
        <v>0.66666666666666663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2" t="s">
        <v>40</v>
      </c>
      <c r="I10" s="15"/>
    </row>
    <row r="11" spans="1:14" ht="20.100000000000001" customHeight="1" thickBot="1" x14ac:dyDescent="0.3">
      <c r="B11" s="20">
        <v>2</v>
      </c>
      <c r="C11" s="21">
        <v>1</v>
      </c>
      <c r="D11" s="21"/>
      <c r="E11" s="21">
        <v>1</v>
      </c>
      <c r="F11" s="22"/>
      <c r="H11" s="31">
        <f>(B10*B11+C10*C11+D10*D11+E10*E11+F10*F11)/$C$6</f>
        <v>4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2" t="s">
        <v>40</v>
      </c>
    </row>
    <row r="14" spans="1:14" ht="20.100000000000001" customHeight="1" thickBot="1" x14ac:dyDescent="0.3">
      <c r="B14" s="20">
        <v>3</v>
      </c>
      <c r="C14" s="21">
        <v>1</v>
      </c>
      <c r="D14" s="21"/>
      <c r="E14" s="21"/>
      <c r="F14" s="22"/>
      <c r="H14" s="31">
        <f>(B13*B14+C13*C14+D13*D14+E13*E14+F13*F14)/$C$6</f>
        <v>4.75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2" t="s">
        <v>40</v>
      </c>
      <c r="J16" s="1" t="s">
        <v>37</v>
      </c>
    </row>
    <row r="17" spans="1:11" ht="20.100000000000001" customHeight="1" thickBot="1" x14ac:dyDescent="0.3">
      <c r="B17" s="20">
        <v>3</v>
      </c>
      <c r="C17" s="21">
        <v>1</v>
      </c>
      <c r="D17" s="21"/>
      <c r="E17" s="21"/>
      <c r="F17" s="22"/>
      <c r="H17" s="31">
        <f>(B16*B17+C16*C17+D16*D17+E16*E17+F16*F17)/$C$6</f>
        <v>4.75</v>
      </c>
      <c r="I17" s="33" t="s">
        <v>37</v>
      </c>
      <c r="J17" s="36"/>
      <c r="K17" s="36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2" t="s">
        <v>40</v>
      </c>
    </row>
    <row r="20" spans="1:11" ht="20.100000000000001" customHeight="1" thickBot="1" x14ac:dyDescent="0.3">
      <c r="B20" s="20">
        <v>3</v>
      </c>
      <c r="C20" s="21">
        <v>1</v>
      </c>
      <c r="D20" s="21"/>
      <c r="E20" s="21"/>
      <c r="F20" s="22"/>
      <c r="H20" s="31">
        <f>(B19*B20+C19*C20+D19*D20+E19*E20+F19*F20)/$C$6</f>
        <v>4.75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2" t="s">
        <v>40</v>
      </c>
      <c r="J22" s="1" t="s">
        <v>37</v>
      </c>
    </row>
    <row r="23" spans="1:11" ht="20.100000000000001" customHeight="1" thickBot="1" x14ac:dyDescent="0.3">
      <c r="B23" s="20">
        <v>2</v>
      </c>
      <c r="C23" s="21">
        <v>2</v>
      </c>
      <c r="D23" s="21"/>
      <c r="E23" s="21"/>
      <c r="F23" s="22"/>
      <c r="H23" s="31">
        <f>(B22*B23+C22*C23+D22*D23+E22*E23+F22*F23)/$C$6</f>
        <v>4.5</v>
      </c>
      <c r="J23" s="38" t="s">
        <v>37</v>
      </c>
      <c r="K23" s="38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2" t="s">
        <v>40</v>
      </c>
    </row>
    <row r="26" spans="1:11" ht="20.100000000000001" customHeight="1" thickBot="1" x14ac:dyDescent="0.3">
      <c r="B26" s="20">
        <v>2</v>
      </c>
      <c r="C26" s="21">
        <v>2</v>
      </c>
      <c r="D26" s="21"/>
      <c r="E26" s="21"/>
      <c r="F26" s="22"/>
      <c r="H26" s="31">
        <f>(B25*B26+C25*C26+D25*D26+E25*E26+F25*F26)/$C$6</f>
        <v>4.5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2" t="s">
        <v>40</v>
      </c>
    </row>
    <row r="29" spans="1:11" ht="20.100000000000001" customHeight="1" thickBot="1" x14ac:dyDescent="0.3">
      <c r="B29" s="20">
        <v>2</v>
      </c>
      <c r="C29" s="21">
        <v>1</v>
      </c>
      <c r="D29" s="21">
        <v>1</v>
      </c>
      <c r="E29" s="21"/>
      <c r="F29" s="22"/>
      <c r="H29" s="31">
        <f>(B28*B29+C28*C29+D28*D29+E28*E29+F28*F29)/$C$6</f>
        <v>4.25</v>
      </c>
      <c r="I29" s="33" t="s">
        <v>37</v>
      </c>
      <c r="J29" s="67" t="s">
        <v>37</v>
      </c>
      <c r="K29" s="67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2" t="s">
        <v>40</v>
      </c>
    </row>
    <row r="32" spans="1:11" ht="20.100000000000001" customHeight="1" thickBot="1" x14ac:dyDescent="0.3">
      <c r="B32" s="20">
        <v>1</v>
      </c>
      <c r="C32" s="21">
        <v>2</v>
      </c>
      <c r="D32" s="21">
        <v>1</v>
      </c>
      <c r="E32" s="21"/>
      <c r="F32" s="22"/>
      <c r="H32" s="31">
        <f>(B31*B32+C31*C32+D31*D32+E31*E32+F31*F32)/$C$6</f>
        <v>4</v>
      </c>
      <c r="J32" s="67" t="s">
        <v>37</v>
      </c>
      <c r="K32" s="67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2" t="s">
        <v>40</v>
      </c>
    </row>
    <row r="35" spans="1:12" ht="20.100000000000001" customHeight="1" thickBot="1" x14ac:dyDescent="0.3">
      <c r="B35" s="20">
        <v>2</v>
      </c>
      <c r="C35" s="21">
        <v>2</v>
      </c>
      <c r="D35" s="21"/>
      <c r="E35" s="21"/>
      <c r="F35" s="22"/>
      <c r="H35" s="31">
        <f>(B34*B35+C34*C35+D34*D35+E34*E35+F34*F35)/$C$6</f>
        <v>4.5</v>
      </c>
      <c r="I35" s="39" t="s">
        <v>37</v>
      </c>
      <c r="J35" s="67" t="s">
        <v>37</v>
      </c>
      <c r="K35" s="67"/>
      <c r="L35" s="38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2" t="s">
        <v>40</v>
      </c>
    </row>
    <row r="38" spans="1:12" ht="20.100000000000001" customHeight="1" thickBot="1" x14ac:dyDescent="0.3">
      <c r="B38" s="20">
        <v>3</v>
      </c>
      <c r="C38" s="21"/>
      <c r="D38" s="21">
        <v>1</v>
      </c>
      <c r="E38" s="21"/>
      <c r="F38" s="22"/>
      <c r="H38" s="31">
        <f>(B37*B38+C37*C38+D37*D38+E37*E38+F37*F38)/$C$6</f>
        <v>4.5</v>
      </c>
      <c r="J38" s="38" t="s">
        <v>37</v>
      </c>
      <c r="K38" s="38"/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2" t="s">
        <v>40</v>
      </c>
    </row>
    <row r="41" spans="1:12" ht="20.100000000000001" customHeight="1" thickBot="1" x14ac:dyDescent="0.3">
      <c r="B41" s="20">
        <v>4</v>
      </c>
      <c r="C41" s="21"/>
      <c r="D41" s="21"/>
      <c r="E41" s="21"/>
      <c r="F41" s="22"/>
      <c r="H41" s="31">
        <f>(B40*B41+C40*C41+D40*D41+E40*E41+F40*F41)/$C$6</f>
        <v>5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2" t="s">
        <v>40</v>
      </c>
    </row>
    <row r="44" spans="1:12" ht="20.100000000000001" customHeight="1" thickBot="1" x14ac:dyDescent="0.3">
      <c r="B44" s="20">
        <v>3</v>
      </c>
      <c r="C44" s="21">
        <v>1</v>
      </c>
      <c r="D44" s="21"/>
      <c r="E44" s="21"/>
      <c r="F44" s="22"/>
      <c r="H44" s="31">
        <f>(B43*B44+C43*C44+D43*D44+E43*E44+F43*F44)/$C$6</f>
        <v>4.75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2" t="s">
        <v>40</v>
      </c>
    </row>
    <row r="47" spans="1:12" ht="20.100000000000001" customHeight="1" thickBot="1" x14ac:dyDescent="0.3">
      <c r="B47" s="20">
        <v>4</v>
      </c>
      <c r="C47" s="21"/>
      <c r="D47" s="21"/>
      <c r="E47" s="21"/>
      <c r="F47" s="22"/>
      <c r="H47" s="31">
        <f>(B46*B47+C46*C47+D46*D47+E46*E47+F46*F47)/$C$6</f>
        <v>5</v>
      </c>
      <c r="J47" s="38" t="s">
        <v>37</v>
      </c>
      <c r="K47" s="38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2" t="s">
        <v>40</v>
      </c>
    </row>
    <row r="50" spans="1:11" ht="20.100000000000001" customHeight="1" thickBot="1" x14ac:dyDescent="0.3">
      <c r="B50" s="20">
        <v>1</v>
      </c>
      <c r="C50" s="21">
        <v>2</v>
      </c>
      <c r="D50" s="21">
        <v>1</v>
      </c>
      <c r="E50" s="21"/>
      <c r="F50" s="22"/>
      <c r="H50" s="31">
        <f>(B49*B50+C49*C50+D49*D50+E49*E50+F49*F50)/$C$6</f>
        <v>4</v>
      </c>
      <c r="I50" s="33" t="s">
        <v>37</v>
      </c>
      <c r="J50" s="34" t="s">
        <v>37</v>
      </c>
      <c r="K50" s="36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2" t="s">
        <v>40</v>
      </c>
    </row>
    <row r="53" spans="1:11" ht="20.100000000000001" customHeight="1" thickBot="1" x14ac:dyDescent="0.3">
      <c r="B53" s="20">
        <v>2</v>
      </c>
      <c r="C53" s="21">
        <v>1</v>
      </c>
      <c r="D53" s="21"/>
      <c r="E53" s="21">
        <v>1</v>
      </c>
      <c r="F53" s="22"/>
      <c r="H53" s="31">
        <f>(B52*B53+C52*C53+D52*D53+E52*E53+F52*F53)/$C$6</f>
        <v>4</v>
      </c>
      <c r="I53" s="33" t="s">
        <v>37</v>
      </c>
      <c r="J53" s="36"/>
      <c r="K53" s="36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2" t="s">
        <v>40</v>
      </c>
    </row>
    <row r="56" spans="1:11" ht="20.100000000000001" customHeight="1" thickBot="1" x14ac:dyDescent="0.3">
      <c r="B56" s="20">
        <v>4</v>
      </c>
      <c r="C56" s="21"/>
      <c r="D56" s="21"/>
      <c r="E56" s="21"/>
      <c r="F56" s="22"/>
      <c r="H56" s="31">
        <f>(B55*B56+C55*C56+D55*D56+E55*E56+F55*F56)/$C$6</f>
        <v>5</v>
      </c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2" t="s">
        <v>40</v>
      </c>
    </row>
    <row r="59" spans="1:11" ht="20.100000000000001" customHeight="1" thickBot="1" x14ac:dyDescent="0.3">
      <c r="B59" s="20">
        <v>2</v>
      </c>
      <c r="C59" s="21">
        <v>2</v>
      </c>
      <c r="D59" s="21"/>
      <c r="E59" s="21"/>
      <c r="F59" s="22"/>
      <c r="H59" s="31">
        <f>(B58*B59+C58*C59+D58*D59+E58*E59+F58*F59)/$C$6</f>
        <v>4.5</v>
      </c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2" t="s">
        <v>40</v>
      </c>
    </row>
    <row r="62" spans="1:11" ht="20.100000000000001" customHeight="1" thickBot="1" x14ac:dyDescent="0.3">
      <c r="B62" s="20">
        <v>2</v>
      </c>
      <c r="C62" s="21"/>
      <c r="D62" s="21">
        <v>2</v>
      </c>
      <c r="E62" s="21"/>
      <c r="F62" s="22"/>
      <c r="H62" s="31">
        <f>(B61*B62+C61*C62+D61*D62+E61*E62+F61*F62)/$C$6</f>
        <v>4</v>
      </c>
      <c r="J62" s="34" t="s">
        <v>37</v>
      </c>
    </row>
    <row r="63" spans="1:11" ht="20.100000000000001" customHeight="1" thickBot="1" x14ac:dyDescent="0.3">
      <c r="A63" s="15" t="s">
        <v>35</v>
      </c>
      <c r="J63" s="1" t="s">
        <v>37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2" t="s">
        <v>40</v>
      </c>
    </row>
    <row r="65" spans="1:11" ht="20.100000000000001" customHeight="1" thickBot="1" x14ac:dyDescent="0.3">
      <c r="B65" s="20">
        <v>1</v>
      </c>
      <c r="C65" s="21">
        <v>1</v>
      </c>
      <c r="D65" s="21">
        <v>1</v>
      </c>
      <c r="E65" s="21"/>
      <c r="F65" s="22">
        <v>1</v>
      </c>
      <c r="H65" s="31">
        <f>(B64*B65+C64*C65+D64*D65+E64*E65+F64*F65)/$C$6</f>
        <v>3.25</v>
      </c>
      <c r="I65" s="33" t="s">
        <v>37</v>
      </c>
      <c r="J65" s="34"/>
      <c r="K65" s="34"/>
    </row>
    <row r="66" spans="1:11" ht="20.100000000000001" customHeight="1" thickBot="1" x14ac:dyDescent="0.3">
      <c r="A66" s="15" t="s">
        <v>36</v>
      </c>
    </row>
    <row r="67" spans="1:11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2" t="s">
        <v>40</v>
      </c>
    </row>
    <row r="68" spans="1:11" ht="20.100000000000001" customHeight="1" thickBot="1" x14ac:dyDescent="0.3">
      <c r="B68" s="20">
        <v>2</v>
      </c>
      <c r="C68" s="21">
        <v>2</v>
      </c>
      <c r="D68" s="21"/>
      <c r="E68" s="21"/>
      <c r="F68" s="22"/>
      <c r="H68" s="31">
        <f>(B67*B68+C67*C68+D67*D68+E67*E68+F67*F68)/$C$6</f>
        <v>4.5</v>
      </c>
    </row>
    <row r="69" spans="1:11" ht="20.100000000000001" customHeight="1" x14ac:dyDescent="0.25">
      <c r="B69" s="24"/>
      <c r="C69" s="24"/>
      <c r="D69" s="24"/>
      <c r="E69" s="24"/>
      <c r="F69" s="24"/>
    </row>
    <row r="70" spans="1:11" ht="20.100000000000001" customHeight="1" x14ac:dyDescent="0.25">
      <c r="A70" s="78" t="s">
        <v>42</v>
      </c>
      <c r="B70" s="78"/>
      <c r="C70" s="78"/>
      <c r="D70" s="78"/>
      <c r="E70" s="78"/>
      <c r="F70" s="78"/>
      <c r="G70" s="78"/>
      <c r="H70" s="78"/>
      <c r="I70" s="78"/>
      <c r="J70" s="78"/>
    </row>
    <row r="71" spans="1:11" ht="20.100000000000001" customHeight="1" thickBot="1" x14ac:dyDescent="0.3"/>
    <row r="72" spans="1:11" ht="20.100000000000001" customHeight="1" x14ac:dyDescent="0.25">
      <c r="A72" s="25" t="s">
        <v>39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20.100000000000001" customHeight="1" x14ac:dyDescent="0.25">
      <c r="A73" s="28" t="s">
        <v>38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</row>
    <row r="74" spans="1:11" ht="20.100000000000001" customHeight="1" x14ac:dyDescent="0.25">
      <c r="A74" s="23" t="s">
        <v>57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1" ht="20.100000000000001" customHeight="1" x14ac:dyDescent="0.25">
      <c r="A75" s="23" t="s">
        <v>58</v>
      </c>
      <c r="B75" s="29"/>
      <c r="C75" s="29"/>
      <c r="D75" s="29"/>
      <c r="E75" s="29"/>
      <c r="F75" s="29"/>
      <c r="G75" s="29"/>
      <c r="H75" s="29"/>
      <c r="I75" s="29"/>
      <c r="J75" s="29"/>
      <c r="K75" s="30"/>
    </row>
    <row r="76" spans="1:11" ht="20.100000000000001" customHeight="1" x14ac:dyDescent="0.25">
      <c r="A76" s="23" t="s">
        <v>59</v>
      </c>
      <c r="B76" s="29"/>
      <c r="C76" s="29"/>
      <c r="D76" s="29"/>
      <c r="E76" s="29"/>
      <c r="F76" s="29"/>
      <c r="G76" s="29"/>
      <c r="H76" s="29"/>
      <c r="I76" s="29"/>
      <c r="J76" s="29"/>
      <c r="K76" s="30"/>
    </row>
    <row r="77" spans="1:11" ht="20.100000000000001" customHeight="1" x14ac:dyDescent="0.25">
      <c r="A77" s="23" t="s">
        <v>60</v>
      </c>
      <c r="B77" s="29"/>
      <c r="C77" s="29"/>
      <c r="D77" s="29"/>
      <c r="E77" s="29"/>
      <c r="F77" s="29"/>
      <c r="G77" s="29"/>
      <c r="H77" s="29"/>
      <c r="I77" s="29"/>
      <c r="J77" s="29"/>
      <c r="K77" s="30"/>
    </row>
    <row r="78" spans="1:11" ht="20.100000000000001" customHeight="1" x14ac:dyDescent="0.25">
      <c r="A78" s="23" t="s">
        <v>61</v>
      </c>
      <c r="B78" s="29"/>
      <c r="C78" s="29"/>
      <c r="D78" s="29"/>
      <c r="E78" s="29"/>
      <c r="F78" s="29"/>
      <c r="G78" s="29"/>
      <c r="H78" s="29"/>
      <c r="I78" s="29"/>
      <c r="J78" s="29"/>
      <c r="K78" s="30"/>
    </row>
    <row r="79" spans="1:11" ht="20.100000000000001" customHeight="1" x14ac:dyDescent="0.25">
      <c r="A79" s="23" t="s">
        <v>62</v>
      </c>
      <c r="B79" s="29"/>
      <c r="C79" s="29"/>
      <c r="D79" s="29"/>
      <c r="E79" s="29"/>
      <c r="F79" s="29"/>
      <c r="G79" s="29"/>
      <c r="H79" s="29"/>
      <c r="I79" s="29"/>
      <c r="J79" s="29"/>
      <c r="K79" s="30"/>
    </row>
    <row r="80" spans="1:11" ht="20.100000000000001" customHeight="1" thickBot="1" x14ac:dyDescent="0.3">
      <c r="A80" s="23" t="s">
        <v>63</v>
      </c>
      <c r="B80" s="7"/>
      <c r="C80" s="7"/>
      <c r="D80" s="7"/>
      <c r="E80" s="7"/>
      <c r="F80" s="7"/>
      <c r="G80" s="7"/>
      <c r="H80" s="7"/>
      <c r="I80" s="7"/>
      <c r="J80" s="7"/>
      <c r="K80" s="8"/>
    </row>
    <row r="81" spans="1:11" ht="20.100000000000001" customHeight="1" x14ac:dyDescent="0.25">
      <c r="A81" s="35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25">
      <c r="A82" s="37" t="s">
        <v>41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2"/>
  <sheetViews>
    <sheetView workbookViewId="0">
      <selection activeCell="B7" sqref="B7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140625" style="1" customWidth="1"/>
    <col min="6" max="6" width="15.42578125" style="1" customWidth="1"/>
    <col min="7" max="16384" width="9.140625" style="1"/>
  </cols>
  <sheetData>
    <row r="1" spans="2:6" ht="17.25" thickTop="1" thickBot="1" x14ac:dyDescent="0.3">
      <c r="D1" s="45" t="s">
        <v>51</v>
      </c>
      <c r="E1" s="46" t="s">
        <v>52</v>
      </c>
      <c r="F1" s="47" t="s">
        <v>49</v>
      </c>
    </row>
    <row r="2" spans="2:6" ht="8.25" customHeight="1" thickTop="1" thickBot="1" x14ac:dyDescent="0.3">
      <c r="D2" s="48"/>
      <c r="E2" s="48"/>
    </row>
    <row r="3" spans="2:6" ht="17.25" thickTop="1" thickBot="1" x14ac:dyDescent="0.3">
      <c r="C3" s="62" t="s">
        <v>50</v>
      </c>
      <c r="D3" s="63">
        <f>'[1]Sec. 01'!$C$7</f>
        <v>0.33333333333333331</v>
      </c>
      <c r="E3" s="63">
        <f>Summary!C7</f>
        <v>0.66666666666666663</v>
      </c>
      <c r="F3" s="61">
        <f>(E3-D3)/D3</f>
        <v>1</v>
      </c>
    </row>
    <row r="4" spans="2:6" ht="12.75" customHeight="1" thickTop="1" thickBot="1" x14ac:dyDescent="0.3"/>
    <row r="5" spans="2:6" s="48" customFormat="1" ht="17.25" thickTop="1" thickBot="1" x14ac:dyDescent="0.3">
      <c r="B5" s="45" t="s">
        <v>45</v>
      </c>
      <c r="C5" s="46" t="s">
        <v>46</v>
      </c>
      <c r="D5" s="46" t="s">
        <v>47</v>
      </c>
      <c r="E5" s="46" t="s">
        <v>48</v>
      </c>
      <c r="F5" s="47" t="s">
        <v>49</v>
      </c>
    </row>
    <row r="6" spans="2:6" ht="10.5" customHeight="1" thickTop="1" thickBot="1" x14ac:dyDescent="0.3"/>
    <row r="7" spans="2:6" ht="16.5" thickTop="1" x14ac:dyDescent="0.25">
      <c r="B7" s="49">
        <v>1</v>
      </c>
      <c r="C7" s="50">
        <f>'[1]Sec. 01'!$H$11</f>
        <v>5</v>
      </c>
      <c r="D7" s="50">
        <f>Summary!H11</f>
        <v>4</v>
      </c>
      <c r="E7" s="51">
        <f>D7-C7</f>
        <v>-1</v>
      </c>
      <c r="F7" s="52">
        <f>E7/C7</f>
        <v>-0.2</v>
      </c>
    </row>
    <row r="8" spans="2:6" x14ac:dyDescent="0.25">
      <c r="B8" s="53">
        <v>2</v>
      </c>
      <c r="C8" s="54">
        <f>'[1]Sec. 01'!$H$14</f>
        <v>5</v>
      </c>
      <c r="D8" s="54">
        <f>Summary!H14</f>
        <v>4.75</v>
      </c>
      <c r="E8" s="55">
        <f t="shared" ref="E8:E26" si="0">D8-C8</f>
        <v>-0.25</v>
      </c>
      <c r="F8" s="56">
        <f t="shared" ref="F8:F26" si="1">E8/C8</f>
        <v>-0.05</v>
      </c>
    </row>
    <row r="9" spans="2:6" x14ac:dyDescent="0.25">
      <c r="B9" s="53">
        <v>3</v>
      </c>
      <c r="C9" s="54">
        <f>'[1]Sec. 01'!$H$17</f>
        <v>4.5</v>
      </c>
      <c r="D9" s="54">
        <f>Summary!H17</f>
        <v>4.75</v>
      </c>
      <c r="E9" s="55">
        <f t="shared" si="0"/>
        <v>0.25</v>
      </c>
      <c r="F9" s="56">
        <f t="shared" si="1"/>
        <v>5.5555555555555552E-2</v>
      </c>
    </row>
    <row r="10" spans="2:6" x14ac:dyDescent="0.25">
      <c r="B10" s="53">
        <v>4</v>
      </c>
      <c r="C10" s="54">
        <f>'[1]Sec. 01'!$H$20</f>
        <v>5</v>
      </c>
      <c r="D10" s="54">
        <f>Summary!H20</f>
        <v>4.75</v>
      </c>
      <c r="E10" s="55">
        <f t="shared" si="0"/>
        <v>-0.25</v>
      </c>
      <c r="F10" s="56">
        <f t="shared" si="1"/>
        <v>-0.05</v>
      </c>
    </row>
    <row r="11" spans="2:6" x14ac:dyDescent="0.25">
      <c r="B11" s="53">
        <v>5</v>
      </c>
      <c r="C11" s="54">
        <f>'[1]Sec. 01'!$H$23</f>
        <v>5</v>
      </c>
      <c r="D11" s="54">
        <f>Summary!H23</f>
        <v>4.5</v>
      </c>
      <c r="E11" s="55">
        <f t="shared" si="0"/>
        <v>-0.5</v>
      </c>
      <c r="F11" s="56">
        <f t="shared" si="1"/>
        <v>-0.1</v>
      </c>
    </row>
    <row r="12" spans="2:6" x14ac:dyDescent="0.25">
      <c r="B12" s="53">
        <v>6</v>
      </c>
      <c r="C12" s="54">
        <f>'[1]Sec. 01'!$H$26</f>
        <v>5</v>
      </c>
      <c r="D12" s="54">
        <f>Summary!H26</f>
        <v>4.5</v>
      </c>
      <c r="E12" s="55">
        <f t="shared" si="0"/>
        <v>-0.5</v>
      </c>
      <c r="F12" s="56">
        <f t="shared" si="1"/>
        <v>-0.1</v>
      </c>
    </row>
    <row r="13" spans="2:6" x14ac:dyDescent="0.25">
      <c r="B13" s="53">
        <v>7</v>
      </c>
      <c r="C13" s="54">
        <f>'[1]Sec. 01'!$H$29</f>
        <v>4</v>
      </c>
      <c r="D13" s="54">
        <f>Summary!H29</f>
        <v>4.25</v>
      </c>
      <c r="E13" s="55">
        <f t="shared" si="0"/>
        <v>0.25</v>
      </c>
      <c r="F13" s="56">
        <f t="shared" si="1"/>
        <v>6.25E-2</v>
      </c>
    </row>
    <row r="14" spans="2:6" x14ac:dyDescent="0.25">
      <c r="B14" s="53">
        <v>8</v>
      </c>
      <c r="C14" s="54">
        <f>'[1]Sec. 01'!$H$32</f>
        <v>3.5</v>
      </c>
      <c r="D14" s="54">
        <f>Summary!H32</f>
        <v>4</v>
      </c>
      <c r="E14" s="55">
        <f t="shared" si="0"/>
        <v>0.5</v>
      </c>
      <c r="F14" s="56">
        <f t="shared" si="1"/>
        <v>0.14285714285714285</v>
      </c>
    </row>
    <row r="15" spans="2:6" x14ac:dyDescent="0.25">
      <c r="B15" s="53">
        <v>9</v>
      </c>
      <c r="C15" s="54">
        <f>'[1]Sec. 01'!$H$35</f>
        <v>5</v>
      </c>
      <c r="D15" s="54">
        <f>Summary!H35</f>
        <v>4.5</v>
      </c>
      <c r="E15" s="55">
        <f t="shared" si="0"/>
        <v>-0.5</v>
      </c>
      <c r="F15" s="56">
        <f t="shared" si="1"/>
        <v>-0.1</v>
      </c>
    </row>
    <row r="16" spans="2:6" x14ac:dyDescent="0.25">
      <c r="B16" s="53">
        <v>10</v>
      </c>
      <c r="C16" s="54">
        <f>'[1]Sec. 01'!$H$38</f>
        <v>5</v>
      </c>
      <c r="D16" s="54">
        <f>Summary!H38</f>
        <v>4.5</v>
      </c>
      <c r="E16" s="55">
        <f t="shared" si="0"/>
        <v>-0.5</v>
      </c>
      <c r="F16" s="56">
        <f t="shared" si="1"/>
        <v>-0.1</v>
      </c>
    </row>
    <row r="17" spans="2:6" x14ac:dyDescent="0.25">
      <c r="B17" s="53">
        <v>11</v>
      </c>
      <c r="C17" s="54">
        <f>'[1]Sec. 01'!$H$41</f>
        <v>5</v>
      </c>
      <c r="D17" s="54">
        <f>Summary!H41</f>
        <v>5</v>
      </c>
      <c r="E17" s="55">
        <f t="shared" si="0"/>
        <v>0</v>
      </c>
      <c r="F17" s="56">
        <f t="shared" si="1"/>
        <v>0</v>
      </c>
    </row>
    <row r="18" spans="2:6" x14ac:dyDescent="0.25">
      <c r="B18" s="53">
        <v>12</v>
      </c>
      <c r="C18" s="54">
        <f>'[1]Sec. 01'!$H$44</f>
        <v>5</v>
      </c>
      <c r="D18" s="54">
        <f>Summary!H44</f>
        <v>4.75</v>
      </c>
      <c r="E18" s="55">
        <f t="shared" si="0"/>
        <v>-0.25</v>
      </c>
      <c r="F18" s="56">
        <f t="shared" si="1"/>
        <v>-0.05</v>
      </c>
    </row>
    <row r="19" spans="2:6" x14ac:dyDescent="0.25">
      <c r="B19" s="53">
        <v>13</v>
      </c>
      <c r="C19" s="54">
        <f>'[1]Sec. 01'!$H$47</f>
        <v>5</v>
      </c>
      <c r="D19" s="54">
        <f>Summary!H47</f>
        <v>5</v>
      </c>
      <c r="E19" s="55">
        <f t="shared" si="0"/>
        <v>0</v>
      </c>
      <c r="F19" s="56">
        <f t="shared" si="1"/>
        <v>0</v>
      </c>
    </row>
    <row r="20" spans="2:6" x14ac:dyDescent="0.25">
      <c r="B20" s="53">
        <v>14</v>
      </c>
      <c r="C20" s="54">
        <f>'[1]Sec. 01'!$H$50</f>
        <v>4</v>
      </c>
      <c r="D20" s="54">
        <f>Summary!H50</f>
        <v>4</v>
      </c>
      <c r="E20" s="55">
        <f t="shared" si="0"/>
        <v>0</v>
      </c>
      <c r="F20" s="56">
        <f t="shared" si="1"/>
        <v>0</v>
      </c>
    </row>
    <row r="21" spans="2:6" x14ac:dyDescent="0.25">
      <c r="B21" s="53">
        <v>15</v>
      </c>
      <c r="C21" s="54">
        <f>'[1]Sec. 01'!$H$53</f>
        <v>5</v>
      </c>
      <c r="D21" s="54">
        <f>Summary!H53</f>
        <v>4</v>
      </c>
      <c r="E21" s="55">
        <f t="shared" si="0"/>
        <v>-1</v>
      </c>
      <c r="F21" s="56">
        <f t="shared" si="1"/>
        <v>-0.2</v>
      </c>
    </row>
    <row r="22" spans="2:6" x14ac:dyDescent="0.25">
      <c r="B22" s="53">
        <v>16</v>
      </c>
      <c r="C22" s="54">
        <f>'[1]Sec. 01'!$H$56</f>
        <v>5</v>
      </c>
      <c r="D22" s="54">
        <f>Summary!H56</f>
        <v>5</v>
      </c>
      <c r="E22" s="55">
        <f t="shared" si="0"/>
        <v>0</v>
      </c>
      <c r="F22" s="56">
        <f t="shared" si="1"/>
        <v>0</v>
      </c>
    </row>
    <row r="23" spans="2:6" x14ac:dyDescent="0.25">
      <c r="B23" s="53">
        <v>17</v>
      </c>
      <c r="C23" s="54">
        <f>'[1]Sec. 01'!$H$59</f>
        <v>4.5</v>
      </c>
      <c r="D23" s="54">
        <f>Summary!H59</f>
        <v>4.5</v>
      </c>
      <c r="E23" s="55">
        <f t="shared" si="0"/>
        <v>0</v>
      </c>
      <c r="F23" s="56">
        <f t="shared" si="1"/>
        <v>0</v>
      </c>
    </row>
    <row r="24" spans="2:6" x14ac:dyDescent="0.25">
      <c r="B24" s="53">
        <v>18</v>
      </c>
      <c r="C24" s="54">
        <f>'[1]Sec. 01'!$H$62</f>
        <v>4</v>
      </c>
      <c r="D24" s="54">
        <f>Summary!H62</f>
        <v>4</v>
      </c>
      <c r="E24" s="55">
        <f t="shared" si="0"/>
        <v>0</v>
      </c>
      <c r="F24" s="56">
        <f t="shared" si="1"/>
        <v>0</v>
      </c>
    </row>
    <row r="25" spans="2:6" x14ac:dyDescent="0.25">
      <c r="B25" s="53">
        <v>19</v>
      </c>
      <c r="C25" s="54">
        <f>'[1]Sec. 01'!$H$65</f>
        <v>4</v>
      </c>
      <c r="D25" s="54">
        <f>Summary!H65</f>
        <v>3.25</v>
      </c>
      <c r="E25" s="55">
        <f t="shared" si="0"/>
        <v>-0.75</v>
      </c>
      <c r="F25" s="56">
        <f t="shared" si="1"/>
        <v>-0.1875</v>
      </c>
    </row>
    <row r="26" spans="2:6" ht="16.5" thickBot="1" x14ac:dyDescent="0.3">
      <c r="B26" s="57">
        <v>20</v>
      </c>
      <c r="C26" s="58">
        <f>'[1]Sec. 01'!$H$68</f>
        <v>4.5</v>
      </c>
      <c r="D26" s="58">
        <f>Summary!H68</f>
        <v>4.5</v>
      </c>
      <c r="E26" s="59">
        <f t="shared" si="0"/>
        <v>0</v>
      </c>
      <c r="F26" s="60">
        <f t="shared" si="1"/>
        <v>0</v>
      </c>
    </row>
    <row r="27" spans="2:6" ht="11.25" customHeight="1" thickTop="1" thickBot="1" x14ac:dyDescent="0.3"/>
    <row r="28" spans="2:6" ht="16.5" thickTop="1" x14ac:dyDescent="0.25">
      <c r="B28" s="64" t="s">
        <v>40</v>
      </c>
      <c r="C28" s="51">
        <f>AVERAGE(C7:C26)</f>
        <v>4.6500000000000004</v>
      </c>
      <c r="D28" s="51">
        <f>AVERAGE(D7:D26)</f>
        <v>4.4249999999999998</v>
      </c>
      <c r="E28" s="51">
        <f>AVERAGE(E7:E26)</f>
        <v>-0.22500000000000001</v>
      </c>
      <c r="F28" s="52">
        <f>AVERAGE(F7:F26)</f>
        <v>-4.3829365079365079E-2</v>
      </c>
    </row>
    <row r="29" spans="2:6" x14ac:dyDescent="0.25">
      <c r="B29" s="65" t="s">
        <v>53</v>
      </c>
      <c r="C29" s="55">
        <f>STDEV(C7:C26)</f>
        <v>0.4893604849295935</v>
      </c>
      <c r="D29" s="55">
        <f>STDEV(D7:D26)</f>
        <v>0.44500147841268312</v>
      </c>
      <c r="E29" s="55">
        <f>STDEV(E7:E26)</f>
        <v>0.4047416329878657</v>
      </c>
      <c r="F29" s="56">
        <f>STDEV(F7:F26)</f>
        <v>8.9335800024162901E-2</v>
      </c>
    </row>
    <row r="30" spans="2:6" x14ac:dyDescent="0.25">
      <c r="B30" s="65" t="s">
        <v>54</v>
      </c>
      <c r="C30" s="55">
        <f>MAX(C7:C26)</f>
        <v>5</v>
      </c>
      <c r="D30" s="55">
        <f>MAX(D7:D26)</f>
        <v>5</v>
      </c>
      <c r="E30" s="55">
        <f>MAX(E7:E26)</f>
        <v>0.5</v>
      </c>
      <c r="F30" s="56">
        <f>MAX(F7:F26)</f>
        <v>0.14285714285714285</v>
      </c>
    </row>
    <row r="31" spans="2:6" ht="16.5" thickBot="1" x14ac:dyDescent="0.3">
      <c r="B31" s="66" t="s">
        <v>55</v>
      </c>
      <c r="C31" s="59">
        <f>MIN(C7:C26)</f>
        <v>3.5</v>
      </c>
      <c r="D31" s="59">
        <f>MIN(D7:D26)</f>
        <v>3.25</v>
      </c>
      <c r="E31" s="59">
        <f>MIN(E7:E26)</f>
        <v>-1</v>
      </c>
      <c r="F31" s="60">
        <f>MIN(F7:F26)</f>
        <v>-0.2</v>
      </c>
    </row>
    <row r="32" spans="2:6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Summary</vt:lpstr>
      <vt:lpstr>Variance Analysis</vt:lpstr>
      <vt:lpstr>Questionnaire!Print_Area</vt:lpstr>
      <vt:lpstr>Summary!Print_Area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2016-12-21T06:36:44Z</cp:lastPrinted>
  <dcterms:created xsi:type="dcterms:W3CDTF">2009-11-12T11:04:07Z</dcterms:created>
  <dcterms:modified xsi:type="dcterms:W3CDTF">2021-12-28T09:22:28Z</dcterms:modified>
</cp:coreProperties>
</file>